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8800" windowHeight="12570" tabRatio="989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<sst xmlns="http://schemas.openxmlformats.org/spreadsheetml/2006/main" count="41" uniqueCount="20">
  <si>
    <t>Vencimento básico atual</t>
  </si>
  <si>
    <t>Possibilidade I</t>
  </si>
  <si>
    <t>Possibilidade II</t>
  </si>
  <si>
    <t>Possibilidade III</t>
  </si>
  <si>
    <t>I - Graduação</t>
  </si>
  <si>
    <t>II - Especialização</t>
  </si>
  <si>
    <t>Nível Atual</t>
  </si>
  <si>
    <t xml:space="preserve">III - Mestrado </t>
  </si>
  <si>
    <t>IV - Doutorado</t>
  </si>
  <si>
    <t>Nível Novo</t>
  </si>
  <si>
    <t>Vencimento básico com a progressão</t>
  </si>
  <si>
    <t>Nº de Progressões</t>
  </si>
  <si>
    <t>Nº Progressões</t>
  </si>
  <si>
    <t>Aumento (%)</t>
  </si>
  <si>
    <t>Índice Multiplicador</t>
  </si>
  <si>
    <t>Perda consequência do pagamento a partir de jul/2016</t>
  </si>
  <si>
    <t>Simulação da do impacto do crescimento vertical, do Magistério de Curitiba - mai/2016</t>
  </si>
  <si>
    <t>II - Pós graduação</t>
  </si>
  <si>
    <t>Simulação do impacto do crescimento vertical, no Magistério de Curitiba - mai/2016</t>
  </si>
  <si>
    <t>Obs.: preencha apenas o vencimento básico atual, o nível atual  e o nível novo.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</si>
</sst>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0.0000"/>
    <numFmt numFmtId="166" formatCode="_-* #,##0.00_-;\-* #,##0.00_-;_-* \-??_-;_-@_-"/>
    <numFmt numFmtId="167" formatCode="_-* #,##0.000_-;\-* #,##0.000_-;_-* \-??_-;_-@_-"/>
    <numFmt numFmtId="168" formatCode="0.0%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6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64" fontId="2" fillId="33" borderId="0" xfId="45" applyFont="1" applyFill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34" borderId="11" xfId="0" applyFont="1" applyFill="1" applyBorder="1" applyAlignment="1" applyProtection="1">
      <alignment/>
      <protection locked="0"/>
    </xf>
    <xf numFmtId="165" fontId="2" fillId="0" borderId="0" xfId="0" applyNumberFormat="1" applyFont="1" applyAlignment="1">
      <alignment/>
    </xf>
    <xf numFmtId="165" fontId="2" fillId="34" borderId="0" xfId="0" applyNumberFormat="1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34" borderId="0" xfId="0" applyFont="1" applyFill="1" applyAlignment="1">
      <alignment/>
    </xf>
    <xf numFmtId="164" fontId="2" fillId="35" borderId="0" xfId="0" applyNumberFormat="1" applyFont="1" applyFill="1" applyAlignment="1">
      <alignment/>
    </xf>
    <xf numFmtId="9" fontId="2" fillId="0" borderId="0" xfId="49" applyFont="1" applyFill="1" applyBorder="1" applyAlignment="1" applyProtection="1">
      <alignment/>
      <protection/>
    </xf>
    <xf numFmtId="166" fontId="2" fillId="0" borderId="0" xfId="60" applyFont="1" applyFill="1" applyBorder="1" applyAlignment="1" applyProtection="1">
      <alignment/>
      <protection/>
    </xf>
    <xf numFmtId="167" fontId="2" fillId="0" borderId="0" xfId="60" applyNumberFormat="1" applyFont="1" applyFill="1" applyBorder="1" applyAlignment="1" applyProtection="1">
      <alignment/>
      <protection/>
    </xf>
    <xf numFmtId="10" fontId="4" fillId="35" borderId="0" xfId="49" applyNumberFormat="1" applyFont="1" applyFill="1" applyBorder="1" applyAlignment="1" applyProtection="1">
      <alignment/>
      <protection/>
    </xf>
    <xf numFmtId="166" fontId="2" fillId="35" borderId="0" xfId="60" applyFont="1" applyFill="1" applyBorder="1" applyAlignment="1" applyProtection="1">
      <alignment/>
      <protection/>
    </xf>
    <xf numFmtId="168" fontId="2" fillId="0" borderId="0" xfId="49" applyNumberFormat="1" applyFont="1" applyFill="1" applyBorder="1" applyAlignment="1" applyProtection="1">
      <alignment/>
      <protection/>
    </xf>
    <xf numFmtId="164" fontId="2" fillId="34" borderId="0" xfId="0" applyNumberFormat="1" applyFont="1" applyFill="1" applyAlignment="1">
      <alignment/>
    </xf>
    <xf numFmtId="0" fontId="2" fillId="34" borderId="11" xfId="0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0" fontId="4" fillId="33" borderId="0" xfId="49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0</xdr:rowOff>
    </xdr:from>
    <xdr:to>
      <xdr:col>1</xdr:col>
      <xdr:colOff>1314450</xdr:colOff>
      <xdr:row>5</xdr:row>
      <xdr:rowOff>38100</xdr:rowOff>
    </xdr:to>
    <xdr:pic>
      <xdr:nvPicPr>
        <xdr:cNvPr id="1" name="Imagem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11144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9525</xdr:rowOff>
    </xdr:from>
    <xdr:to>
      <xdr:col>0</xdr:col>
      <xdr:colOff>1466850</xdr:colOff>
      <xdr:row>5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9525"/>
          <a:ext cx="11144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1</xdr:col>
      <xdr:colOff>1371600</xdr:colOff>
      <xdr:row>5</xdr:row>
      <xdr:rowOff>95250</xdr:rowOff>
    </xdr:to>
    <xdr:pic>
      <xdr:nvPicPr>
        <xdr:cNvPr id="1" name="Imagem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0"/>
          <a:ext cx="111442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9525</xdr:rowOff>
    </xdr:from>
    <xdr:to>
      <xdr:col>0</xdr:col>
      <xdr:colOff>1390650</xdr:colOff>
      <xdr:row>5</xdr:row>
      <xdr:rowOff>104775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9525"/>
          <a:ext cx="111442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30"/>
  <sheetViews>
    <sheetView tabSelected="1" zoomScale="120" zoomScaleNormal="120" zoomScalePageLayoutView="0" workbookViewId="0" topLeftCell="A4">
      <selection activeCell="L24" sqref="L24"/>
    </sheetView>
  </sheetViews>
  <sheetFormatPr defaultColWidth="18.00390625" defaultRowHeight="15"/>
  <cols>
    <col min="1" max="1" width="40.8515625" style="1" customWidth="1"/>
    <col min="2" max="2" width="24.57421875" style="1" customWidth="1"/>
    <col min="3" max="3" width="6.00390625" style="1" customWidth="1"/>
    <col min="4" max="10" width="0" style="1" hidden="1" customWidth="1"/>
    <col min="11" max="16384" width="18.00390625" style="1" customWidth="1"/>
  </cols>
  <sheetData>
    <row r="9" spans="1:3" ht="31.5" customHeight="1">
      <c r="A9" s="26" t="s">
        <v>18</v>
      </c>
      <c r="B9" s="26"/>
      <c r="C9" s="2"/>
    </row>
    <row r="10" spans="1:2" ht="15.75">
      <c r="A10" s="3"/>
      <c r="B10" s="3"/>
    </row>
    <row r="12" spans="1:9" ht="15">
      <c r="A12" s="4" t="s">
        <v>0</v>
      </c>
      <c r="B12" s="5">
        <v>1918.17</v>
      </c>
      <c r="G12" s="1" t="s">
        <v>1</v>
      </c>
      <c r="H12" s="1" t="s">
        <v>2</v>
      </c>
      <c r="I12" s="1" t="s">
        <v>3</v>
      </c>
    </row>
    <row r="13" spans="4:10" ht="15">
      <c r="D13" s="6" t="s">
        <v>4</v>
      </c>
      <c r="E13" s="7">
        <v>1</v>
      </c>
      <c r="F13" s="1">
        <v>1</v>
      </c>
      <c r="G13" s="8"/>
      <c r="H13" s="8"/>
      <c r="I13" s="8"/>
      <c r="J13" s="9">
        <v>1</v>
      </c>
    </row>
    <row r="14" spans="2:9" ht="15">
      <c r="B14" s="10"/>
      <c r="D14" s="11" t="s">
        <v>5</v>
      </c>
      <c r="F14" s="1">
        <v>2</v>
      </c>
      <c r="G14" s="8">
        <v>1.15</v>
      </c>
      <c r="H14" s="8"/>
      <c r="I14" s="8"/>
    </row>
    <row r="15" spans="1:9" ht="15">
      <c r="A15" s="1" t="s">
        <v>6</v>
      </c>
      <c r="B15" s="10"/>
      <c r="D15" s="11" t="s">
        <v>7</v>
      </c>
      <c r="F15" s="1">
        <v>3</v>
      </c>
      <c r="G15" s="8">
        <v>1.15</v>
      </c>
      <c r="H15" s="8">
        <f>G14*G15</f>
        <v>1.3224999999999998</v>
      </c>
      <c r="I15" s="8"/>
    </row>
    <row r="16" spans="2:9" ht="15">
      <c r="B16" s="10"/>
      <c r="D16" s="12" t="s">
        <v>8</v>
      </c>
      <c r="F16" s="1">
        <v>4</v>
      </c>
      <c r="G16" s="8">
        <v>1.15</v>
      </c>
      <c r="H16" s="8">
        <f>G15*G16</f>
        <v>1.3224999999999998</v>
      </c>
      <c r="I16" s="8">
        <f>G14*G15*G16</f>
        <v>1.5208749999999995</v>
      </c>
    </row>
    <row r="17" spans="2:10" ht="15">
      <c r="B17" s="10"/>
      <c r="D17" s="6" t="s">
        <v>5</v>
      </c>
      <c r="E17" s="7">
        <v>1</v>
      </c>
      <c r="F17" s="1">
        <v>1</v>
      </c>
      <c r="G17" s="8">
        <v>1.15</v>
      </c>
      <c r="H17" s="8"/>
      <c r="I17" s="8"/>
      <c r="J17" s="13">
        <v>1.15</v>
      </c>
    </row>
    <row r="18" spans="1:9" ht="15">
      <c r="A18" s="1" t="s">
        <v>9</v>
      </c>
      <c r="B18" s="10"/>
      <c r="D18" s="11" t="s">
        <v>7</v>
      </c>
      <c r="E18" s="1">
        <f>E17+1</f>
        <v>2</v>
      </c>
      <c r="F18" s="1">
        <v>2</v>
      </c>
      <c r="G18" s="8">
        <v>1.15</v>
      </c>
      <c r="H18" s="8">
        <f>G17*G18</f>
        <v>1.3224999999999998</v>
      </c>
      <c r="I18" s="8"/>
    </row>
    <row r="19" spans="2:9" ht="15">
      <c r="B19" s="10"/>
      <c r="D19" s="12" t="s">
        <v>8</v>
      </c>
      <c r="F19" s="1">
        <v>3</v>
      </c>
      <c r="G19" s="8">
        <v>1.15</v>
      </c>
      <c r="H19" s="8">
        <f>G18*G19</f>
        <v>1.3224999999999998</v>
      </c>
      <c r="I19" s="8">
        <f>G17*G18*G19</f>
        <v>1.5208749999999995</v>
      </c>
    </row>
    <row r="21" spans="1:2" ht="15">
      <c r="A21" s="4" t="s">
        <v>10</v>
      </c>
      <c r="B21" s="14">
        <f>B12*E24</f>
        <v>2205.8955</v>
      </c>
    </row>
    <row r="22" spans="1:7" ht="15">
      <c r="A22" s="4"/>
      <c r="B22" s="4"/>
      <c r="D22" s="1" t="s">
        <v>11</v>
      </c>
      <c r="E22" s="1">
        <f>E18-E13</f>
        <v>1</v>
      </c>
      <c r="G22" s="15" t="s">
        <v>12</v>
      </c>
    </row>
    <row r="23" spans="1:8" ht="15">
      <c r="A23" s="4"/>
      <c r="B23" s="4"/>
      <c r="G23" s="16">
        <v>1</v>
      </c>
      <c r="H23" s="17">
        <f>IF($E$18-$E$13=G23,VLOOKUP($E$18,$F$13:$I$19,G23+1,FALSE),0)</f>
        <v>1.15</v>
      </c>
    </row>
    <row r="24" spans="1:9" ht="15">
      <c r="A24" s="4" t="s">
        <v>13</v>
      </c>
      <c r="B24" s="18">
        <f>B21/B12-1</f>
        <v>0.1499999999999999</v>
      </c>
      <c r="D24" s="1" t="s">
        <v>14</v>
      </c>
      <c r="E24" s="19">
        <f>VLOOKUP($E$22,$G$23:$H$25,2,FALSE)</f>
        <v>1.15</v>
      </c>
      <c r="G24" s="16">
        <v>2</v>
      </c>
      <c r="H24" s="17">
        <f>IF($E$18-$E$13=G24,VLOOKUP($E$18,$F$13:$I$19,G24+1,FALSE),0)</f>
        <v>0</v>
      </c>
      <c r="I24" s="20"/>
    </row>
    <row r="25" spans="2:9" ht="15">
      <c r="B25" s="4"/>
      <c r="G25" s="16">
        <v>3</v>
      </c>
      <c r="H25" s="17">
        <f>IF($E$18-$E$13=G25,VLOOKUP($E$18,$F$13:$I$19,G25+1,FALSE),0)</f>
        <v>0</v>
      </c>
      <c r="I25" s="20"/>
    </row>
    <row r="26" spans="7:9" ht="15">
      <c r="G26" s="16"/>
      <c r="H26" s="17"/>
      <c r="I26" s="20"/>
    </row>
    <row r="27" spans="1:9" ht="30">
      <c r="A27" s="4" t="s">
        <v>15</v>
      </c>
      <c r="B27" s="21">
        <f>(((B21-B12)/1.1036)*3)+((B21-B12)*3)</f>
        <v>1645.3226580282712</v>
      </c>
      <c r="G27" s="16"/>
      <c r="H27" s="17"/>
      <c r="I27" s="20"/>
    </row>
    <row r="28" spans="7:9" ht="15">
      <c r="G28" s="15"/>
      <c r="H28" s="20"/>
      <c r="I28" s="20"/>
    </row>
    <row r="29" spans="7:9" ht="15">
      <c r="G29" s="15"/>
      <c r="H29" s="20"/>
      <c r="I29" s="20"/>
    </row>
    <row r="30" spans="1:9" ht="30" customHeight="1">
      <c r="A30" s="27" t="s">
        <v>19</v>
      </c>
      <c r="B30" s="27"/>
      <c r="G30" s="15"/>
      <c r="H30" s="20"/>
      <c r="I30" s="20"/>
    </row>
  </sheetData>
  <sheetProtection password="CC31" sheet="1" objects="1" scenarios="1"/>
  <mergeCells count="2">
    <mergeCell ref="A9:B9"/>
    <mergeCell ref="A30:B30"/>
  </mergeCell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 scale="120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30"/>
  <sheetViews>
    <sheetView zoomScale="130" zoomScaleNormal="130" zoomScalePageLayoutView="0" workbookViewId="0" topLeftCell="A1">
      <selection activeCell="A26" sqref="A26"/>
    </sheetView>
  </sheetViews>
  <sheetFormatPr defaultColWidth="18.00390625" defaultRowHeight="15"/>
  <cols>
    <col min="1" max="1" width="36.8515625" style="1" customWidth="1"/>
    <col min="2" max="2" width="24.7109375" style="1" customWidth="1"/>
    <col min="3" max="3" width="3.421875" style="1" customWidth="1"/>
    <col min="4" max="4" width="20.28125" style="1" customWidth="1"/>
    <col min="5" max="6" width="2.57421875" style="1" customWidth="1"/>
    <col min="7" max="7" width="17.421875" style="1" customWidth="1"/>
    <col min="8" max="8" width="16.7109375" style="1" customWidth="1"/>
    <col min="9" max="9" width="17.421875" style="1" customWidth="1"/>
    <col min="10" max="16384" width="18.00390625" style="1" customWidth="1"/>
  </cols>
  <sheetData>
    <row r="9" spans="1:3" ht="31.5" customHeight="1">
      <c r="A9" s="26" t="s">
        <v>16</v>
      </c>
      <c r="B9" s="26"/>
      <c r="C9" s="3"/>
    </row>
    <row r="10" spans="1:3" ht="15.75">
      <c r="A10" s="3"/>
      <c r="B10" s="3"/>
      <c r="C10" s="3"/>
    </row>
    <row r="12" spans="1:9" ht="15">
      <c r="A12" s="4" t="s">
        <v>0</v>
      </c>
      <c r="B12" s="5">
        <v>1000</v>
      </c>
      <c r="G12" s="1" t="s">
        <v>1</v>
      </c>
      <c r="H12" s="1" t="s">
        <v>2</v>
      </c>
      <c r="I12" s="1" t="s">
        <v>3</v>
      </c>
    </row>
    <row r="13" spans="2:9" ht="15">
      <c r="B13" s="10"/>
      <c r="D13" s="6" t="s">
        <v>4</v>
      </c>
      <c r="E13" s="22">
        <v>2</v>
      </c>
      <c r="F13" s="1">
        <v>1</v>
      </c>
      <c r="G13" s="8"/>
      <c r="H13" s="8"/>
      <c r="I13" s="8"/>
    </row>
    <row r="14" spans="1:9" ht="15">
      <c r="A14" s="1" t="s">
        <v>6</v>
      </c>
      <c r="B14" s="10"/>
      <c r="D14" s="11" t="s">
        <v>17</v>
      </c>
      <c r="F14" s="1">
        <v>2</v>
      </c>
      <c r="G14" s="8">
        <v>1.15</v>
      </c>
      <c r="H14" s="8"/>
      <c r="I14" s="8"/>
    </row>
    <row r="15" spans="2:9" ht="15">
      <c r="B15" s="10"/>
      <c r="D15" s="11" t="s">
        <v>7</v>
      </c>
      <c r="F15" s="1">
        <v>3</v>
      </c>
      <c r="G15" s="8">
        <v>1.2</v>
      </c>
      <c r="H15" s="8">
        <f>G14*G15</f>
        <v>1.38</v>
      </c>
      <c r="I15" s="8"/>
    </row>
    <row r="16" spans="2:9" ht="15">
      <c r="B16" s="10"/>
      <c r="D16" s="12" t="s">
        <v>8</v>
      </c>
      <c r="F16" s="1">
        <v>4</v>
      </c>
      <c r="G16" s="8">
        <v>1.25</v>
      </c>
      <c r="H16" s="8">
        <f>G15*G16</f>
        <v>1.5</v>
      </c>
      <c r="I16" s="8">
        <f>G14*G15*G16</f>
        <v>1.7249999999999999</v>
      </c>
    </row>
    <row r="17" spans="1:9" ht="15">
      <c r="A17" s="1" t="s">
        <v>9</v>
      </c>
      <c r="B17" s="10"/>
      <c r="D17" s="6" t="s">
        <v>17</v>
      </c>
      <c r="E17" s="22">
        <v>2</v>
      </c>
      <c r="F17" s="1">
        <v>1</v>
      </c>
      <c r="G17" s="8">
        <v>1.15</v>
      </c>
      <c r="H17" s="8"/>
      <c r="I17" s="8"/>
    </row>
    <row r="18" spans="2:9" ht="15">
      <c r="B18" s="10"/>
      <c r="D18" s="11" t="s">
        <v>7</v>
      </c>
      <c r="E18" s="1">
        <f>E17+1</f>
        <v>3</v>
      </c>
      <c r="F18" s="1">
        <v>2</v>
      </c>
      <c r="G18" s="8">
        <v>1.2</v>
      </c>
      <c r="H18" s="8">
        <f>G17*G18</f>
        <v>1.38</v>
      </c>
      <c r="I18" s="8"/>
    </row>
    <row r="19" spans="4:9" ht="15">
      <c r="D19" s="12" t="s">
        <v>8</v>
      </c>
      <c r="F19" s="1">
        <v>3</v>
      </c>
      <c r="G19" s="8">
        <v>1.25</v>
      </c>
      <c r="H19" s="8">
        <f>G18*G19</f>
        <v>1.5</v>
      </c>
      <c r="I19" s="8">
        <f>G17*G18*G19</f>
        <v>1.7249999999999999</v>
      </c>
    </row>
    <row r="20" spans="1:2" ht="15">
      <c r="A20" s="4" t="s">
        <v>0</v>
      </c>
      <c r="B20" s="23">
        <f>B12*B30</f>
        <v>0</v>
      </c>
    </row>
    <row r="21" spans="1:7" ht="15">
      <c r="A21" s="4"/>
      <c r="G21" s="15"/>
    </row>
    <row r="22" spans="1:7" ht="15">
      <c r="A22" s="4"/>
      <c r="G22" s="15" t="s">
        <v>12</v>
      </c>
    </row>
    <row r="23" spans="1:9" ht="15">
      <c r="A23" s="4" t="s">
        <v>13</v>
      </c>
      <c r="B23" s="24">
        <f>B20/B12-1</f>
        <v>-1</v>
      </c>
      <c r="G23" s="16">
        <v>1</v>
      </c>
      <c r="H23" s="17">
        <f>IF($D$12-$D$7=G23,VLOOKUP($D$12,$E$7:$H$13,G23+1,FALSE),0)</f>
        <v>0</v>
      </c>
      <c r="I23" s="20"/>
    </row>
    <row r="24" spans="7:9" ht="15">
      <c r="G24" s="16">
        <v>2</v>
      </c>
      <c r="H24" s="17">
        <f>IF($D$12-$D$7=G24,VLOOKUP($D$12,$E$7:$H$13,G24+1,FALSE),0)</f>
        <v>0</v>
      </c>
      <c r="I24" s="20"/>
    </row>
    <row r="25" spans="4:9" ht="15">
      <c r="D25" s="25"/>
      <c r="G25" s="16">
        <v>3</v>
      </c>
      <c r="H25" s="17">
        <f>IF($D$12-$D$7=G25,VLOOKUP($D$12,$E$7:$H$13,G25+1,FALSE),0)</f>
        <v>0</v>
      </c>
      <c r="I25" s="20"/>
    </row>
    <row r="26" spans="1:9" ht="30">
      <c r="A26" s="4" t="s">
        <v>15</v>
      </c>
      <c r="B26" s="21">
        <f>(((B20-B12)/1.1036)*3)+((B20-B12)*3)</f>
        <v>-5718.376223269301</v>
      </c>
      <c r="G26" s="16"/>
      <c r="H26" s="17"/>
      <c r="I26" s="20"/>
    </row>
    <row r="27" spans="7:9" ht="15">
      <c r="G27" s="15"/>
      <c r="H27" s="20"/>
      <c r="I27" s="20"/>
    </row>
    <row r="28" spans="1:9" ht="15">
      <c r="A28" s="1" t="s">
        <v>11</v>
      </c>
      <c r="B28" s="1">
        <f>E18-E13</f>
        <v>1</v>
      </c>
      <c r="G28" s="15"/>
      <c r="H28" s="20"/>
      <c r="I28" s="20"/>
    </row>
    <row r="29" spans="7:9" ht="15">
      <c r="G29" s="15"/>
      <c r="H29" s="20"/>
      <c r="I29" s="20"/>
    </row>
    <row r="30" spans="1:8" ht="15">
      <c r="A30" s="1" t="s">
        <v>14</v>
      </c>
      <c r="B30" s="19">
        <f>VLOOKUP($B$28,$G$23:$H$25,2,FALSE)</f>
        <v>0</v>
      </c>
      <c r="C30" s="19"/>
      <c r="G30" s="15"/>
      <c r="H30" s="20"/>
    </row>
  </sheetData>
  <sheetProtection selectLockedCells="1" selectUnlockedCells="1"/>
  <mergeCells count="1">
    <mergeCell ref="A9:B9"/>
  </mergeCells>
  <printOptions horizontalCentered="1"/>
  <pageMargins left="0.39375" right="0.39375" top="0.7875" bottom="0.5902777777777778" header="0.5118055555555555" footer="0.5118055555555555"/>
  <pageSetup horizontalDpi="300" verticalDpi="300" orientation="portrait" paperSize="9" scale="130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Imprensa2</dc:creator>
  <cp:keywords/>
  <dc:description/>
  <cp:lastModifiedBy>Imprensa2</cp:lastModifiedBy>
  <dcterms:created xsi:type="dcterms:W3CDTF">2016-05-16T17:01:26Z</dcterms:created>
  <dcterms:modified xsi:type="dcterms:W3CDTF">2016-05-16T17:01:26Z</dcterms:modified>
  <cp:category/>
  <cp:version/>
  <cp:contentType/>
  <cp:contentStatus/>
</cp:coreProperties>
</file>