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0" windowWidth="13725" windowHeight="8265" activeTab="0"/>
  </bookViews>
  <sheets>
    <sheet name="Calculadora" sheetId="1" r:id="rId1"/>
    <sheet name="Base" sheetId="2" state="hidden" r:id="rId2"/>
    <sheet name="Plan2" sheetId="3" state="hidden" r:id="rId3"/>
    <sheet name="Plan3" sheetId="4" state="hidden" r:id="rId4"/>
  </sheets>
  <definedNames/>
  <calcPr fullCalcOnLoad="1"/>
</workbook>
</file>

<file path=xl/sharedStrings.xml><?xml version="1.0" encoding="utf-8"?>
<sst xmlns="http://schemas.openxmlformats.org/spreadsheetml/2006/main" count="81" uniqueCount="35">
  <si>
    <t>Vencimento básico</t>
  </si>
  <si>
    <t>Diferença VB</t>
  </si>
  <si>
    <t>ATS</t>
  </si>
  <si>
    <t>Diferença ATS</t>
  </si>
  <si>
    <t>jan-fev ref</t>
  </si>
  <si>
    <t>Total</t>
  </si>
  <si>
    <t>-</t>
  </si>
  <si>
    <t>Pago</t>
  </si>
  <si>
    <t>Diferença</t>
  </si>
  <si>
    <t xml:space="preserve">Mês / ano </t>
  </si>
  <si>
    <t>Diferença total (fev-jun)</t>
  </si>
  <si>
    <t>Pago em set/2015 (fev-abr)</t>
  </si>
  <si>
    <t>Fonte: Sismmac</t>
  </si>
  <si>
    <t>Elaboração: DIEESE/ER-PR</t>
  </si>
  <si>
    <t>Diferença que falta (mai-jun)</t>
  </si>
  <si>
    <t>Simulação da diferença do retroativo da letra paga em julho para o Magistério de Curitiba - set/2015</t>
  </si>
  <si>
    <t>Percentual</t>
  </si>
  <si>
    <t>Veja como saiu em seu contracheque</t>
  </si>
  <si>
    <t>Cód</t>
  </si>
  <si>
    <t>Unid</t>
  </si>
  <si>
    <t>Descrição</t>
  </si>
  <si>
    <t xml:space="preserve">Tipo </t>
  </si>
  <si>
    <t>Valor - R$</t>
  </si>
  <si>
    <t>VENCIMENTO BÁSICO</t>
  </si>
  <si>
    <t>V</t>
  </si>
  <si>
    <t>DIFERENÇA DE VENCIMENTO BÁSICO</t>
  </si>
  <si>
    <t>ADICIONAL POR TEMPO DE SERVIÇO</t>
  </si>
  <si>
    <t>DIFERENÇA DE ADICIONAL POR TEMPO DE SERVIÇO</t>
  </si>
  <si>
    <t>Veja como deveria ter sido pago</t>
  </si>
  <si>
    <t>Veja a diferença que falta</t>
  </si>
  <si>
    <t>Percentual do quinquênio</t>
  </si>
  <si>
    <t>%</t>
  </si>
  <si>
    <t>Nº de referência das distorções 2001</t>
  </si>
  <si>
    <t>Preencha as seguintes informações:</t>
  </si>
  <si>
    <t>Vencimento básico abril de 2015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</si>
</sst>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00"/>
    <numFmt numFmtId="173" formatCode="#,##0.0000"/>
    <numFmt numFmtId="174" formatCode="0.00000"/>
    <numFmt numFmtId="175" formatCode="0.0000"/>
    <numFmt numFmtId="176" formatCode="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17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14"/>
      <color theme="5"/>
      <name val="Arial"/>
      <family val="2"/>
    </font>
    <font>
      <b/>
      <sz val="14"/>
      <color rgb="FF00B050"/>
      <name val="Arial"/>
      <family val="2"/>
    </font>
    <font>
      <b/>
      <sz val="14"/>
      <color rgb="FFFF0000"/>
      <name val="Arial"/>
      <family val="2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83">
    <xf numFmtId="0" fontId="0" fillId="0" borderId="0" xfId="0" applyFont="1" applyAlignment="1">
      <alignment/>
    </xf>
    <xf numFmtId="17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45" fillId="0" borderId="0" xfId="0" applyFont="1" applyAlignment="1">
      <alignment/>
    </xf>
    <xf numFmtId="2" fontId="45" fillId="0" borderId="0" xfId="0" applyNumberFormat="1" applyFont="1" applyAlignment="1">
      <alignment/>
    </xf>
    <xf numFmtId="17" fontId="45" fillId="0" borderId="0" xfId="0" applyNumberFormat="1" applyFont="1" applyAlignment="1">
      <alignment horizontal="center"/>
    </xf>
    <xf numFmtId="4" fontId="45" fillId="0" borderId="0" xfId="0" applyNumberFormat="1" applyFont="1" applyAlignment="1">
      <alignment horizontal="center"/>
    </xf>
    <xf numFmtId="173" fontId="45" fillId="0" borderId="0" xfId="0" applyNumberFormat="1" applyFont="1" applyAlignment="1">
      <alignment/>
    </xf>
    <xf numFmtId="4" fontId="45" fillId="0" borderId="0" xfId="0" applyNumberFormat="1" applyFont="1" applyAlignment="1">
      <alignment/>
    </xf>
    <xf numFmtId="4" fontId="45" fillId="0" borderId="0" xfId="0" applyNumberFormat="1" applyFont="1" applyBorder="1" applyAlignment="1">
      <alignment/>
    </xf>
    <xf numFmtId="17" fontId="45" fillId="0" borderId="0" xfId="0" applyNumberFormat="1" applyFont="1" applyAlignment="1">
      <alignment horizontal="left"/>
    </xf>
    <xf numFmtId="0" fontId="46" fillId="0" borderId="0" xfId="0" applyFont="1" applyAlignment="1">
      <alignment/>
    </xf>
    <xf numFmtId="4" fontId="46" fillId="0" borderId="0" xfId="0" applyNumberFormat="1" applyFont="1" applyAlignment="1">
      <alignment/>
    </xf>
    <xf numFmtId="17" fontId="45" fillId="0" borderId="0" xfId="0" applyNumberFormat="1" applyFont="1" applyBorder="1" applyAlignment="1">
      <alignment horizontal="left"/>
    </xf>
    <xf numFmtId="4" fontId="45" fillId="0" borderId="10" xfId="0" applyNumberFormat="1" applyFont="1" applyBorder="1" applyAlignment="1">
      <alignment horizontal="center" vertical="center" wrapText="1"/>
    </xf>
    <xf numFmtId="4" fontId="45" fillId="0" borderId="11" xfId="0" applyNumberFormat="1" applyFont="1" applyBorder="1" applyAlignment="1">
      <alignment horizontal="center" vertical="center" wrapText="1"/>
    </xf>
    <xf numFmtId="4" fontId="46" fillId="0" borderId="0" xfId="0" applyNumberFormat="1" applyFont="1" applyBorder="1" applyAlignment="1" applyProtection="1">
      <alignment horizontal="center"/>
      <protection locked="0"/>
    </xf>
    <xf numFmtId="0" fontId="46" fillId="0" borderId="0" xfId="0" applyFont="1" applyAlignment="1">
      <alignment horizontal="right"/>
    </xf>
    <xf numFmtId="4" fontId="46" fillId="0" borderId="0" xfId="0" applyNumberFormat="1" applyFont="1" applyAlignment="1">
      <alignment horizontal="right"/>
    </xf>
    <xf numFmtId="0" fontId="46" fillId="0" borderId="12" xfId="0" applyFont="1" applyBorder="1" applyAlignment="1">
      <alignment horizontal="right"/>
    </xf>
    <xf numFmtId="4" fontId="46" fillId="0" borderId="12" xfId="0" applyNumberFormat="1" applyFont="1" applyBorder="1" applyAlignment="1">
      <alignment/>
    </xf>
    <xf numFmtId="4" fontId="46" fillId="0" borderId="12" xfId="0" applyNumberFormat="1" applyFont="1" applyBorder="1" applyAlignment="1">
      <alignment horizontal="right"/>
    </xf>
    <xf numFmtId="4" fontId="45" fillId="0" borderId="10" xfId="0" applyNumberFormat="1" applyFont="1" applyBorder="1" applyAlignment="1">
      <alignment horizontal="center" vertical="center" wrapText="1"/>
    </xf>
    <xf numFmtId="4" fontId="46" fillId="0" borderId="0" xfId="0" applyNumberFormat="1" applyFont="1" applyBorder="1" applyAlignment="1">
      <alignment/>
    </xf>
    <xf numFmtId="0" fontId="46" fillId="0" borderId="12" xfId="0" applyFont="1" applyBorder="1" applyAlignment="1">
      <alignment wrapText="1"/>
    </xf>
    <xf numFmtId="17" fontId="46" fillId="0" borderId="0" xfId="0" applyNumberFormat="1" applyFont="1" applyAlignment="1">
      <alignment wrapText="1"/>
    </xf>
    <xf numFmtId="17" fontId="45" fillId="0" borderId="0" xfId="0" applyNumberFormat="1" applyFont="1" applyAlignment="1">
      <alignment wrapText="1"/>
    </xf>
    <xf numFmtId="0" fontId="46" fillId="0" borderId="0" xfId="0" applyFont="1" applyAlignment="1">
      <alignment wrapText="1"/>
    </xf>
    <xf numFmtId="4" fontId="45" fillId="0" borderId="0" xfId="0" applyNumberFormat="1" applyFont="1" applyBorder="1" applyAlignment="1" applyProtection="1">
      <alignment/>
      <protection locked="0"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4" fontId="3" fillId="0" borderId="0" xfId="0" applyNumberFormat="1" applyFont="1" applyBorder="1" applyAlignment="1" applyProtection="1">
      <alignment horizontal="center"/>
      <protection locked="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45" fillId="33" borderId="16" xfId="0" applyNumberFormat="1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6" fillId="33" borderId="0" xfId="0" applyFont="1" applyFill="1" applyBorder="1" applyAlignment="1">
      <alignment horizontal="center"/>
    </xf>
    <xf numFmtId="0" fontId="45" fillId="33" borderId="17" xfId="0" applyFont="1" applyFill="1" applyBorder="1" applyAlignment="1">
      <alignment horizontal="center"/>
    </xf>
    <xf numFmtId="0" fontId="47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48" fillId="0" borderId="10" xfId="45" applyNumberFormat="1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0" fontId="50" fillId="0" borderId="10" xfId="0" applyFont="1" applyBorder="1" applyAlignment="1">
      <alignment horizontal="center"/>
    </xf>
    <xf numFmtId="4" fontId="45" fillId="0" borderId="10" xfId="0" applyNumberFormat="1" applyFont="1" applyBorder="1" applyAlignment="1">
      <alignment horizontal="right"/>
    </xf>
    <xf numFmtId="0" fontId="48" fillId="0" borderId="10" xfId="0" applyNumberFormat="1" applyFont="1" applyBorder="1" applyAlignment="1">
      <alignment horizontal="center"/>
    </xf>
    <xf numFmtId="4" fontId="51" fillId="0" borderId="10" xfId="0" applyNumberFormat="1" applyFont="1" applyBorder="1" applyAlignment="1">
      <alignment horizontal="right"/>
    </xf>
    <xf numFmtId="0" fontId="45" fillId="0" borderId="16" xfId="0" applyNumberFormat="1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0" xfId="0" applyFont="1" applyBorder="1" applyAlignment="1">
      <alignment/>
    </xf>
    <xf numFmtId="0" fontId="45" fillId="0" borderId="17" xfId="0" applyFont="1" applyBorder="1" applyAlignment="1">
      <alignment horizontal="center"/>
    </xf>
    <xf numFmtId="0" fontId="45" fillId="34" borderId="16" xfId="0" applyNumberFormat="1" applyFont="1" applyFill="1" applyBorder="1" applyAlignment="1">
      <alignment horizontal="center"/>
    </xf>
    <xf numFmtId="0" fontId="45" fillId="34" borderId="0" xfId="0" applyFont="1" applyFill="1" applyBorder="1" applyAlignment="1">
      <alignment horizontal="center"/>
    </xf>
    <xf numFmtId="0" fontId="46" fillId="34" borderId="0" xfId="0" applyFont="1" applyFill="1" applyBorder="1" applyAlignment="1">
      <alignment horizontal="center"/>
    </xf>
    <xf numFmtId="0" fontId="45" fillId="34" borderId="17" xfId="0" applyFont="1" applyFill="1" applyBorder="1" applyAlignment="1">
      <alignment horizontal="center"/>
    </xf>
    <xf numFmtId="4" fontId="52" fillId="0" borderId="10" xfId="0" applyNumberFormat="1" applyFont="1" applyBorder="1" applyAlignment="1">
      <alignment horizontal="right"/>
    </xf>
    <xf numFmtId="0" fontId="45" fillId="35" borderId="16" xfId="0" applyNumberFormat="1" applyFont="1" applyFill="1" applyBorder="1" applyAlignment="1">
      <alignment horizontal="center"/>
    </xf>
    <xf numFmtId="0" fontId="45" fillId="35" borderId="0" xfId="0" applyFont="1" applyFill="1" applyBorder="1" applyAlignment="1">
      <alignment horizontal="center"/>
    </xf>
    <xf numFmtId="0" fontId="46" fillId="35" borderId="0" xfId="0" applyFont="1" applyFill="1" applyBorder="1" applyAlignment="1">
      <alignment horizontal="center"/>
    </xf>
    <xf numFmtId="0" fontId="45" fillId="35" borderId="17" xfId="0" applyFont="1" applyFill="1" applyBorder="1" applyAlignment="1">
      <alignment horizontal="center"/>
    </xf>
    <xf numFmtId="0" fontId="45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4" fontId="53" fillId="0" borderId="10" xfId="0" applyNumberFormat="1" applyFont="1" applyBorder="1" applyAlignment="1">
      <alignment horizontal="right"/>
    </xf>
    <xf numFmtId="0" fontId="54" fillId="0" borderId="0" xfId="0" applyFont="1" applyAlignment="1">
      <alignment/>
    </xf>
    <xf numFmtId="4" fontId="46" fillId="0" borderId="0" xfId="0" applyNumberFormat="1" applyFont="1" applyBorder="1" applyAlignment="1" applyProtection="1">
      <alignment horizontal="left"/>
      <protection locked="0"/>
    </xf>
    <xf numFmtId="17" fontId="46" fillId="0" borderId="0" xfId="0" applyNumberFormat="1" applyFont="1" applyAlignment="1">
      <alignment horizontal="center"/>
    </xf>
    <xf numFmtId="0" fontId="54" fillId="0" borderId="0" xfId="0" applyFont="1" applyBorder="1" applyAlignment="1">
      <alignment/>
    </xf>
    <xf numFmtId="0" fontId="0" fillId="0" borderId="0" xfId="0" applyFont="1" applyBorder="1" applyAlignment="1">
      <alignment/>
    </xf>
    <xf numFmtId="4" fontId="53" fillId="35" borderId="10" xfId="0" applyNumberFormat="1" applyFont="1" applyFill="1" applyBorder="1" applyAlignment="1" applyProtection="1">
      <alignment horizontal="right"/>
      <protection locked="0"/>
    </xf>
    <xf numFmtId="0" fontId="53" fillId="35" borderId="10" xfId="0" applyFont="1" applyFill="1" applyBorder="1" applyAlignment="1" applyProtection="1">
      <alignment horizontal="center"/>
      <protection locked="0"/>
    </xf>
    <xf numFmtId="4" fontId="45" fillId="0" borderId="11" xfId="0" applyNumberFormat="1" applyFont="1" applyBorder="1" applyAlignment="1">
      <alignment horizontal="center" vertical="center" wrapText="1"/>
    </xf>
    <xf numFmtId="4" fontId="45" fillId="0" borderId="18" xfId="0" applyNumberFormat="1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4" fontId="45" fillId="0" borderId="19" xfId="0" applyNumberFormat="1" applyFont="1" applyBorder="1" applyAlignment="1">
      <alignment horizontal="center" vertical="center" wrapText="1"/>
    </xf>
    <xf numFmtId="4" fontId="53" fillId="36" borderId="0" xfId="0" applyNumberFormat="1" applyFont="1" applyFill="1" applyBorder="1" applyAlignment="1" applyProtection="1">
      <alignment horizontal="right"/>
      <protection locked="0"/>
    </xf>
    <xf numFmtId="0" fontId="53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2581275</xdr:colOff>
      <xdr:row>13</xdr:row>
      <xdr:rowOff>9525</xdr:rowOff>
    </xdr:from>
    <xdr:to>
      <xdr:col>9</xdr:col>
      <xdr:colOff>666750</xdr:colOff>
      <xdr:row>21</xdr:row>
      <xdr:rowOff>0</xdr:rowOff>
    </xdr:to>
    <xdr:pic>
      <xdr:nvPicPr>
        <xdr:cNvPr id="1" name="Imagem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96450" y="2762250"/>
          <a:ext cx="15621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342900</xdr:colOff>
      <xdr:row>13</xdr:row>
      <xdr:rowOff>19050</xdr:rowOff>
    </xdr:from>
    <xdr:to>
      <xdr:col>7</xdr:col>
      <xdr:colOff>1905000</xdr:colOff>
      <xdr:row>21</xdr:row>
      <xdr:rowOff>38100</xdr:rowOff>
    </xdr:to>
    <xdr:pic>
      <xdr:nvPicPr>
        <xdr:cNvPr id="2" name="Imagem 3" descr="Sismmac-marca_nov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58075" y="2771775"/>
          <a:ext cx="15621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</xdr:row>
      <xdr:rowOff>0</xdr:rowOff>
    </xdr:from>
    <xdr:to>
      <xdr:col>6</xdr:col>
      <xdr:colOff>0</xdr:colOff>
      <xdr:row>7</xdr:row>
      <xdr:rowOff>209550</xdr:rowOff>
    </xdr:to>
    <xdr:pic>
      <xdr:nvPicPr>
        <xdr:cNvPr id="3" name="Imagem 4" descr="Contra cabeçaljo (2)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9125" y="47625"/>
          <a:ext cx="588645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0</xdr:rowOff>
    </xdr:from>
    <xdr:to>
      <xdr:col>0</xdr:col>
      <xdr:colOff>1857375</xdr:colOff>
      <xdr:row>5</xdr:row>
      <xdr:rowOff>95250</xdr:rowOff>
    </xdr:to>
    <xdr:pic>
      <xdr:nvPicPr>
        <xdr:cNvPr id="1" name="Imagem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15621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2:K28"/>
  <sheetViews>
    <sheetView showGridLines="0" tabSelected="1" zoomScalePageLayoutView="0" workbookViewId="0" topLeftCell="A1">
      <selection activeCell="H8" sqref="H8"/>
    </sheetView>
  </sheetViews>
  <sheetFormatPr defaultColWidth="9.140625" defaultRowHeight="15"/>
  <cols>
    <col min="2" max="2" width="6.7109375" style="0" bestFit="1" customWidth="1"/>
    <col min="3" max="3" width="7.28125" style="0" bestFit="1" customWidth="1"/>
    <col min="4" max="4" width="52.28125" style="0" bestFit="1" customWidth="1"/>
    <col min="5" max="5" width="8.00390625" style="0" bestFit="1" customWidth="1"/>
    <col min="6" max="6" width="14.140625" style="0" bestFit="1" customWidth="1"/>
    <col min="8" max="8" width="39.421875" style="0" customWidth="1"/>
    <col min="9" max="10" width="12.7109375" style="0" customWidth="1"/>
    <col min="12" max="12" width="10.28125" style="0" bestFit="1" customWidth="1"/>
    <col min="13" max="13" width="12.140625" style="0" bestFit="1" customWidth="1"/>
  </cols>
  <sheetData>
    <row r="1" ht="3.75" customHeight="1" thickBot="1"/>
    <row r="2" spans="2:11" ht="18">
      <c r="B2" s="33"/>
      <c r="C2" s="34"/>
      <c r="D2" s="34"/>
      <c r="E2" s="34"/>
      <c r="F2" s="35"/>
      <c r="H2" s="82" t="s">
        <v>33</v>
      </c>
      <c r="I2" s="82"/>
      <c r="J2" s="82"/>
      <c r="K2" s="69"/>
    </row>
    <row r="3" spans="2:11" ht="18">
      <c r="B3" s="36"/>
      <c r="C3" s="37"/>
      <c r="D3" s="37"/>
      <c r="E3" s="37"/>
      <c r="F3" s="38"/>
      <c r="H3" s="12" t="s">
        <v>34</v>
      </c>
      <c r="I3" s="4"/>
      <c r="J3" s="74">
        <v>0</v>
      </c>
      <c r="K3" s="69"/>
    </row>
    <row r="4" spans="2:11" ht="18">
      <c r="B4" s="36"/>
      <c r="C4" s="37"/>
      <c r="D4" s="37"/>
      <c r="E4" s="37"/>
      <c r="F4" s="38"/>
      <c r="H4" s="12"/>
      <c r="I4" s="4"/>
      <c r="J4" s="81"/>
      <c r="K4" s="69"/>
    </row>
    <row r="5" spans="2:11" ht="18">
      <c r="B5" s="36"/>
      <c r="C5" s="37"/>
      <c r="D5" s="37"/>
      <c r="E5" s="37"/>
      <c r="F5" s="38"/>
      <c r="H5" s="12" t="s">
        <v>30</v>
      </c>
      <c r="I5" s="71">
        <v>42036</v>
      </c>
      <c r="J5" s="74">
        <v>0</v>
      </c>
      <c r="K5" s="70" t="s">
        <v>31</v>
      </c>
    </row>
    <row r="6" spans="2:11" ht="18">
      <c r="B6" s="36"/>
      <c r="C6" s="37"/>
      <c r="D6" s="37"/>
      <c r="E6" s="37"/>
      <c r="F6" s="38"/>
      <c r="H6" s="12"/>
      <c r="I6" s="71">
        <v>42064</v>
      </c>
      <c r="J6" s="74">
        <v>0</v>
      </c>
      <c r="K6" s="70" t="s">
        <v>31</v>
      </c>
    </row>
    <row r="7" spans="2:11" ht="18">
      <c r="B7" s="36"/>
      <c r="C7" s="37"/>
      <c r="D7" s="37"/>
      <c r="E7" s="37"/>
      <c r="F7" s="38"/>
      <c r="H7" s="12"/>
      <c r="I7" s="71">
        <v>42095</v>
      </c>
      <c r="J7" s="74">
        <v>0</v>
      </c>
      <c r="K7" s="70" t="s">
        <v>31</v>
      </c>
    </row>
    <row r="8" spans="2:11" ht="18">
      <c r="B8" s="36"/>
      <c r="C8" s="37"/>
      <c r="D8" s="37"/>
      <c r="E8" s="37"/>
      <c r="F8" s="38"/>
      <c r="H8" s="12"/>
      <c r="I8" s="71">
        <v>42125</v>
      </c>
      <c r="J8" s="74">
        <v>0</v>
      </c>
      <c r="K8" s="70" t="s">
        <v>31</v>
      </c>
    </row>
    <row r="9" spans="2:11" ht="18">
      <c r="B9" s="39"/>
      <c r="C9" s="40"/>
      <c r="D9" s="41" t="s">
        <v>17</v>
      </c>
      <c r="E9" s="40"/>
      <c r="F9" s="42"/>
      <c r="H9" s="12"/>
      <c r="I9" s="71">
        <v>42156</v>
      </c>
      <c r="J9" s="74">
        <v>0</v>
      </c>
      <c r="K9" s="70" t="s">
        <v>31</v>
      </c>
    </row>
    <row r="10" spans="2:11" ht="18">
      <c r="B10" s="43" t="s">
        <v>18</v>
      </c>
      <c r="C10" s="44" t="s">
        <v>19</v>
      </c>
      <c r="D10" s="44" t="s">
        <v>20</v>
      </c>
      <c r="E10" s="44" t="s">
        <v>21</v>
      </c>
      <c r="F10" s="44" t="s">
        <v>22</v>
      </c>
      <c r="H10" s="12"/>
      <c r="I10" s="71"/>
      <c r="J10" s="81"/>
      <c r="K10" s="69"/>
    </row>
    <row r="11" spans="2:11" ht="18">
      <c r="B11" s="46">
        <v>1</v>
      </c>
      <c r="C11" s="47">
        <v>30</v>
      </c>
      <c r="D11" s="48" t="s">
        <v>23</v>
      </c>
      <c r="E11" s="49" t="s">
        <v>24</v>
      </c>
      <c r="F11" s="50">
        <f>Base!B15*1.028</f>
        <v>0</v>
      </c>
      <c r="H11" s="12" t="s">
        <v>32</v>
      </c>
      <c r="I11" s="4"/>
      <c r="J11" s="75">
        <v>0</v>
      </c>
      <c r="K11" s="69"/>
    </row>
    <row r="12" spans="2:11" s="45" customFormat="1" ht="18">
      <c r="B12" s="51">
        <v>2</v>
      </c>
      <c r="C12" s="47">
        <v>0</v>
      </c>
      <c r="D12" s="48" t="s">
        <v>25</v>
      </c>
      <c r="E12" s="49" t="s">
        <v>24</v>
      </c>
      <c r="F12" s="52">
        <f>Base!C18</f>
        <v>0</v>
      </c>
      <c r="H12" s="4"/>
      <c r="I12" s="4"/>
      <c r="J12" s="4"/>
      <c r="K12" s="69"/>
    </row>
    <row r="13" spans="2:11" ht="15" customHeight="1">
      <c r="B13" s="51">
        <v>13</v>
      </c>
      <c r="C13" s="47">
        <v>0</v>
      </c>
      <c r="D13" s="48" t="s">
        <v>26</v>
      </c>
      <c r="E13" s="49" t="s">
        <v>24</v>
      </c>
      <c r="F13" s="50">
        <f>Base!E15*1.028</f>
        <v>0</v>
      </c>
      <c r="H13" s="72"/>
      <c r="I13" s="72"/>
      <c r="J13" s="72"/>
      <c r="K13" s="45"/>
    </row>
    <row r="14" spans="2:10" ht="15" customHeight="1">
      <c r="B14" s="51">
        <v>14</v>
      </c>
      <c r="C14" s="47">
        <v>0</v>
      </c>
      <c r="D14" s="48" t="s">
        <v>27</v>
      </c>
      <c r="E14" s="49" t="s">
        <v>24</v>
      </c>
      <c r="F14" s="52">
        <f>Base!F18</f>
        <v>0</v>
      </c>
      <c r="H14" s="73"/>
      <c r="I14" s="73"/>
      <c r="J14" s="73"/>
    </row>
    <row r="15" spans="2:10" ht="4.5" customHeight="1">
      <c r="B15" s="53"/>
      <c r="C15" s="54"/>
      <c r="D15" s="55"/>
      <c r="E15" s="54"/>
      <c r="F15" s="56"/>
      <c r="H15" s="37"/>
      <c r="I15" s="37"/>
      <c r="J15" s="37"/>
    </row>
    <row r="16" spans="2:10" ht="15" customHeight="1">
      <c r="B16" s="57"/>
      <c r="C16" s="58"/>
      <c r="D16" s="59" t="s">
        <v>28</v>
      </c>
      <c r="E16" s="58"/>
      <c r="F16" s="60"/>
      <c r="H16" s="37"/>
      <c r="I16" s="37"/>
      <c r="J16" s="37"/>
    </row>
    <row r="17" spans="2:10" ht="15">
      <c r="B17" s="43" t="s">
        <v>18</v>
      </c>
      <c r="C17" s="44" t="s">
        <v>19</v>
      </c>
      <c r="D17" s="44" t="s">
        <v>20</v>
      </c>
      <c r="E17" s="44" t="s">
        <v>21</v>
      </c>
      <c r="F17" s="44" t="s">
        <v>22</v>
      </c>
      <c r="H17" s="37"/>
      <c r="I17" s="37"/>
      <c r="J17" s="37"/>
    </row>
    <row r="18" spans="2:10" ht="15.75" customHeight="1">
      <c r="B18" s="46">
        <v>1</v>
      </c>
      <c r="C18" s="47">
        <v>30</v>
      </c>
      <c r="D18" s="48" t="s">
        <v>23</v>
      </c>
      <c r="E18" s="49" t="s">
        <v>24</v>
      </c>
      <c r="F18" s="50">
        <f>F11</f>
        <v>0</v>
      </c>
      <c r="H18" s="37"/>
      <c r="I18" s="37"/>
      <c r="J18" s="37"/>
    </row>
    <row r="19" spans="2:11" s="45" customFormat="1" ht="18">
      <c r="B19" s="51">
        <v>2</v>
      </c>
      <c r="C19" s="47">
        <v>0</v>
      </c>
      <c r="D19" s="48" t="s">
        <v>25</v>
      </c>
      <c r="E19" s="49" t="s">
        <v>24</v>
      </c>
      <c r="F19" s="61">
        <f>Base!C16</f>
        <v>0</v>
      </c>
      <c r="H19" s="37"/>
      <c r="I19" s="37"/>
      <c r="J19" s="37"/>
      <c r="K19"/>
    </row>
    <row r="20" spans="2:11" ht="15" customHeight="1">
      <c r="B20" s="51">
        <v>13</v>
      </c>
      <c r="C20" s="47">
        <v>0</v>
      </c>
      <c r="D20" s="48" t="s">
        <v>26</v>
      </c>
      <c r="E20" s="49" t="s">
        <v>24</v>
      </c>
      <c r="F20" s="50">
        <f>F13</f>
        <v>0</v>
      </c>
      <c r="H20" s="37"/>
      <c r="I20" s="37"/>
      <c r="J20" s="37"/>
      <c r="K20" s="45"/>
    </row>
    <row r="21" spans="2:10" ht="15" customHeight="1">
      <c r="B21" s="51">
        <v>14</v>
      </c>
      <c r="C21" s="47">
        <v>0</v>
      </c>
      <c r="D21" s="48" t="s">
        <v>27</v>
      </c>
      <c r="E21" s="49" t="s">
        <v>24</v>
      </c>
      <c r="F21" s="61">
        <f>Base!F16</f>
        <v>0</v>
      </c>
      <c r="H21" s="73"/>
      <c r="I21" s="73"/>
      <c r="J21" s="73"/>
    </row>
    <row r="22" spans="2:10" ht="4.5" customHeight="1">
      <c r="B22" s="53"/>
      <c r="C22" s="54"/>
      <c r="D22" s="55"/>
      <c r="E22" s="54"/>
      <c r="F22" s="56"/>
      <c r="H22" s="37"/>
      <c r="I22" s="37"/>
      <c r="J22" s="37"/>
    </row>
    <row r="23" spans="2:10" ht="15" customHeight="1">
      <c r="B23" s="62"/>
      <c r="C23" s="63"/>
      <c r="D23" s="64" t="s">
        <v>29</v>
      </c>
      <c r="E23" s="63"/>
      <c r="F23" s="65"/>
      <c r="H23" s="37"/>
      <c r="I23" s="37"/>
      <c r="J23" s="37"/>
    </row>
    <row r="24" spans="2:6" ht="15">
      <c r="B24" s="43" t="s">
        <v>18</v>
      </c>
      <c r="C24" s="44" t="s">
        <v>19</v>
      </c>
      <c r="D24" s="44" t="s">
        <v>20</v>
      </c>
      <c r="E24" s="44" t="s">
        <v>21</v>
      </c>
      <c r="F24" s="44" t="s">
        <v>22</v>
      </c>
    </row>
    <row r="25" spans="2:6" ht="14.25" customHeight="1">
      <c r="B25" s="66">
        <v>2</v>
      </c>
      <c r="C25" s="67">
        <v>0</v>
      </c>
      <c r="D25" s="48" t="s">
        <v>25</v>
      </c>
      <c r="E25" s="49" t="s">
        <v>24</v>
      </c>
      <c r="F25" s="68">
        <f>Base!C20</f>
        <v>0</v>
      </c>
    </row>
    <row r="26" spans="2:11" s="45" customFormat="1" ht="18">
      <c r="B26" s="66">
        <v>14</v>
      </c>
      <c r="C26" s="67">
        <v>0</v>
      </c>
      <c r="D26" s="48" t="s">
        <v>27</v>
      </c>
      <c r="E26" s="49" t="s">
        <v>24</v>
      </c>
      <c r="F26" s="68">
        <f>Base!F20</f>
        <v>0</v>
      </c>
      <c r="H26"/>
      <c r="I26"/>
      <c r="J26"/>
      <c r="K26"/>
    </row>
    <row r="27" ht="15" customHeight="1">
      <c r="K27" s="45"/>
    </row>
    <row r="28" spans="8:10" ht="15" customHeight="1">
      <c r="H28" s="45"/>
      <c r="I28" s="45"/>
      <c r="J28" s="45"/>
    </row>
  </sheetData>
  <sheetProtection password="CC31" sheet="1" objects="1" scenarios="1"/>
  <mergeCells count="1">
    <mergeCell ref="H2:J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PageLayoutView="0" workbookViewId="0" topLeftCell="A7">
      <selection activeCell="C27" sqref="C26:C27"/>
    </sheetView>
  </sheetViews>
  <sheetFormatPr defaultColWidth="9.140625" defaultRowHeight="15"/>
  <cols>
    <col min="1" max="1" width="30.421875" style="4" customWidth="1"/>
    <col min="2" max="3" width="13.7109375" style="4" customWidth="1"/>
    <col min="4" max="4" width="14.28125" style="4" bestFit="1" customWidth="1"/>
    <col min="5" max="5" width="12.7109375" style="4" customWidth="1"/>
    <col min="6" max="8" width="13.7109375" style="4" customWidth="1"/>
    <col min="9" max="9" width="12.140625" style="4" customWidth="1"/>
    <col min="10" max="10" width="14.421875" style="4" customWidth="1"/>
    <col min="11" max="11" width="12.140625" style="4" bestFit="1" customWidth="1"/>
    <col min="12" max="16384" width="9.140625" style="4" customWidth="1"/>
  </cols>
  <sheetData>
    <row r="1" spans="5:6" ht="18">
      <c r="E1" s="5"/>
      <c r="F1" s="5"/>
    </row>
    <row r="2" spans="2:9" ht="18">
      <c r="B2" s="6"/>
      <c r="C2" s="6"/>
      <c r="D2" s="6"/>
      <c r="E2" s="6"/>
      <c r="F2" s="6"/>
      <c r="G2" s="6"/>
      <c r="H2" s="6"/>
      <c r="I2" s="6"/>
    </row>
    <row r="3" spans="2:10" ht="18">
      <c r="B3" s="7"/>
      <c r="C3" s="7"/>
      <c r="D3" s="7"/>
      <c r="E3" s="7"/>
      <c r="F3" s="7"/>
      <c r="G3" s="7"/>
      <c r="H3" s="7"/>
      <c r="I3" s="7"/>
      <c r="J3" s="8"/>
    </row>
    <row r="4" spans="2:10" ht="18">
      <c r="B4" s="9"/>
      <c r="C4" s="9"/>
      <c r="D4" s="9"/>
      <c r="E4" s="9"/>
      <c r="F4" s="9"/>
      <c r="G4" s="9"/>
      <c r="H4" s="9"/>
      <c r="I4" s="9"/>
      <c r="J4" s="8"/>
    </row>
    <row r="5" spans="2:10" ht="18">
      <c r="B5" s="9"/>
      <c r="C5" s="9"/>
      <c r="D5" s="9"/>
      <c r="E5" s="9"/>
      <c r="F5" s="9"/>
      <c r="G5" s="9"/>
      <c r="H5" s="9"/>
      <c r="I5" s="9"/>
      <c r="J5" s="8"/>
    </row>
    <row r="6" spans="2:10" ht="18">
      <c r="B6" s="9"/>
      <c r="C6" s="9"/>
      <c r="D6" s="9"/>
      <c r="E6" s="9"/>
      <c r="F6" s="9"/>
      <c r="G6" s="9"/>
      <c r="H6" s="9"/>
      <c r="I6" s="9"/>
      <c r="J6" s="9"/>
    </row>
    <row r="7" spans="2:10" ht="18">
      <c r="B7" s="9"/>
      <c r="C7" s="9"/>
      <c r="D7" s="9"/>
      <c r="E7" s="9"/>
      <c r="F7" s="9"/>
      <c r="G7" s="9"/>
      <c r="H7" s="9"/>
      <c r="I7" s="9"/>
      <c r="J7" s="9"/>
    </row>
    <row r="8" spans="1:10" ht="18">
      <c r="A8" s="4" t="s">
        <v>15</v>
      </c>
      <c r="B8" s="9"/>
      <c r="C8" s="9"/>
      <c r="D8" s="9"/>
      <c r="E8" s="9"/>
      <c r="F8" s="9"/>
      <c r="G8" s="9"/>
      <c r="H8" s="9"/>
      <c r="I8" s="9"/>
      <c r="J8" s="9"/>
    </row>
    <row r="9" spans="1:10" ht="18" customHeight="1">
      <c r="A9" s="78" t="s">
        <v>9</v>
      </c>
      <c r="B9" s="76" t="s">
        <v>0</v>
      </c>
      <c r="C9" s="77"/>
      <c r="D9" s="76" t="s">
        <v>2</v>
      </c>
      <c r="E9" s="80"/>
      <c r="F9" s="77"/>
      <c r="G9" s="79" t="s">
        <v>5</v>
      </c>
      <c r="H9" s="76"/>
      <c r="I9" s="9"/>
      <c r="J9" s="9"/>
    </row>
    <row r="10" spans="1:10" ht="18">
      <c r="A10" s="78"/>
      <c r="B10" s="15" t="s">
        <v>7</v>
      </c>
      <c r="C10" s="15" t="s">
        <v>8</v>
      </c>
      <c r="D10" s="23" t="s">
        <v>16</v>
      </c>
      <c r="E10" s="15" t="s">
        <v>7</v>
      </c>
      <c r="F10" s="15" t="s">
        <v>8</v>
      </c>
      <c r="G10" s="15" t="s">
        <v>7</v>
      </c>
      <c r="H10" s="16" t="s">
        <v>8</v>
      </c>
      <c r="I10" s="9"/>
      <c r="J10" s="9"/>
    </row>
    <row r="11" spans="1:11" ht="18">
      <c r="A11" s="14">
        <v>42036</v>
      </c>
      <c r="B11" s="17">
        <f>Calculadora!$J$3/((1.028^Calculadora!$J$11))</f>
        <v>0</v>
      </c>
      <c r="C11" s="10">
        <f>B11*((1.028^(1+Calculadora!$J$11))-1)</f>
        <v>0</v>
      </c>
      <c r="D11" s="24">
        <f>Calculadora!J5</f>
        <v>0</v>
      </c>
      <c r="E11" s="29">
        <f>B11*(D11/100)</f>
        <v>0</v>
      </c>
      <c r="F11" s="10">
        <f>E11*((1.028^(1+Calculadora!$J$11))-1)</f>
        <v>0</v>
      </c>
      <c r="G11" s="9">
        <f>B11+E11</f>
        <v>0</v>
      </c>
      <c r="H11" s="10">
        <f>G11*0.028</f>
        <v>0</v>
      </c>
      <c r="I11" s="30"/>
      <c r="J11" s="30"/>
      <c r="K11" s="31"/>
    </row>
    <row r="12" spans="1:11" ht="18">
      <c r="A12" s="14">
        <v>42064</v>
      </c>
      <c r="B12" s="17">
        <f>Calculadora!$J$3/((1.028^Calculadora!$J$11))</f>
        <v>0</v>
      </c>
      <c r="C12" s="10">
        <f>B12*((1.028^(1+Calculadora!$J$11))-1)</f>
        <v>0</v>
      </c>
      <c r="D12" s="24">
        <f>Calculadora!J6</f>
        <v>0</v>
      </c>
      <c r="E12" s="29">
        <f>B12*(D12/100)</f>
        <v>0</v>
      </c>
      <c r="F12" s="10">
        <f>E12*((1.028^(1+Calculadora!$J$11))-1)</f>
        <v>0</v>
      </c>
      <c r="G12" s="9">
        <f>B12+E12</f>
        <v>0</v>
      </c>
      <c r="H12" s="10">
        <f>G12*0.028</f>
        <v>0</v>
      </c>
      <c r="I12" s="31"/>
      <c r="J12" s="31"/>
      <c r="K12" s="31"/>
    </row>
    <row r="13" spans="1:11" ht="18">
      <c r="A13" s="14">
        <v>42095</v>
      </c>
      <c r="B13" s="17">
        <f>Calculadora!$J$3*1.0768</f>
        <v>0</v>
      </c>
      <c r="C13" s="10">
        <f>B13*0.028</f>
        <v>0</v>
      </c>
      <c r="D13" s="24">
        <f>Calculadora!J7</f>
        <v>0</v>
      </c>
      <c r="E13" s="29">
        <f>B13*(D13/100)</f>
        <v>0</v>
      </c>
      <c r="F13" s="10">
        <f>E13*0.028</f>
        <v>0</v>
      </c>
      <c r="G13" s="9">
        <f>B13+E13</f>
        <v>0</v>
      </c>
      <c r="H13" s="10">
        <f>G13*0.028</f>
        <v>0</v>
      </c>
      <c r="I13" s="31"/>
      <c r="J13" s="31"/>
      <c r="K13" s="31"/>
    </row>
    <row r="14" spans="1:11" ht="18">
      <c r="A14" s="11">
        <v>42125</v>
      </c>
      <c r="B14" s="17">
        <f>Calculadora!$J$3*1.0768</f>
        <v>0</v>
      </c>
      <c r="C14" s="10">
        <f>B14*0.028</f>
        <v>0</v>
      </c>
      <c r="D14" s="24">
        <f>Calculadora!J8</f>
        <v>0</v>
      </c>
      <c r="E14" s="29">
        <f>B14*(D14/100)</f>
        <v>0</v>
      </c>
      <c r="F14" s="10">
        <f aca="true" t="shared" si="0" ref="F14:H15">E14*0.028</f>
        <v>0</v>
      </c>
      <c r="G14" s="9">
        <f>B14+E14</f>
        <v>0</v>
      </c>
      <c r="H14" s="10">
        <f t="shared" si="0"/>
        <v>0</v>
      </c>
      <c r="I14" s="31"/>
      <c r="J14" s="31"/>
      <c r="K14" s="31"/>
    </row>
    <row r="15" spans="1:11" ht="18">
      <c r="A15" s="11">
        <v>42156</v>
      </c>
      <c r="B15" s="17">
        <f>Calculadora!$J$3*1.0768</f>
        <v>0</v>
      </c>
      <c r="C15" s="10">
        <f>B15*0.028</f>
        <v>0</v>
      </c>
      <c r="D15" s="24">
        <f>Calculadora!J9</f>
        <v>0</v>
      </c>
      <c r="E15" s="29">
        <f>B15*(D15/100)</f>
        <v>0</v>
      </c>
      <c r="F15" s="10">
        <f t="shared" si="0"/>
        <v>0</v>
      </c>
      <c r="G15" s="9">
        <f>B15+E15</f>
        <v>0</v>
      </c>
      <c r="H15" s="10">
        <f t="shared" si="0"/>
        <v>0</v>
      </c>
      <c r="I15" s="31"/>
      <c r="J15" s="31"/>
      <c r="K15" s="31"/>
    </row>
    <row r="16" spans="1:11" ht="36">
      <c r="A16" s="26" t="s">
        <v>10</v>
      </c>
      <c r="B16" s="18" t="s">
        <v>6</v>
      </c>
      <c r="C16" s="13">
        <f>SUM(C11:C15)</f>
        <v>0</v>
      </c>
      <c r="D16" s="18" t="s">
        <v>6</v>
      </c>
      <c r="E16" s="18" t="s">
        <v>6</v>
      </c>
      <c r="F16" s="13">
        <f>SUM(F11:F15)</f>
        <v>0</v>
      </c>
      <c r="G16" s="19" t="s">
        <v>6</v>
      </c>
      <c r="H16" s="13">
        <f>SUM(H11:H15)</f>
        <v>0</v>
      </c>
      <c r="I16" s="31"/>
      <c r="J16" s="31"/>
      <c r="K16" s="32"/>
    </row>
    <row r="17" spans="1:11" ht="18">
      <c r="A17" s="27"/>
      <c r="C17" s="9"/>
      <c r="D17" s="9"/>
      <c r="F17" s="9"/>
      <c r="I17" s="31"/>
      <c r="J17" s="31"/>
      <c r="K17" s="32"/>
    </row>
    <row r="18" spans="1:8" ht="36">
      <c r="A18" s="28" t="s">
        <v>11</v>
      </c>
      <c r="B18" s="18" t="s">
        <v>6</v>
      </c>
      <c r="C18" s="13">
        <f>SUM(C11:C13)</f>
        <v>0</v>
      </c>
      <c r="D18" s="18" t="s">
        <v>6</v>
      </c>
      <c r="E18" s="18" t="s">
        <v>6</v>
      </c>
      <c r="F18" s="13">
        <f>SUM(F11:F13)</f>
        <v>0</v>
      </c>
      <c r="G18" s="19" t="s">
        <v>6</v>
      </c>
      <c r="H18" s="13">
        <f>SUM(H11:H13)</f>
        <v>0</v>
      </c>
    </row>
    <row r="19" ht="18">
      <c r="F19" s="9"/>
    </row>
    <row r="20" spans="1:8" ht="36">
      <c r="A20" s="25" t="s">
        <v>14</v>
      </c>
      <c r="B20" s="20" t="s">
        <v>6</v>
      </c>
      <c r="C20" s="21">
        <f>C16-C18</f>
        <v>0</v>
      </c>
      <c r="D20" s="20" t="s">
        <v>6</v>
      </c>
      <c r="E20" s="20" t="s">
        <v>6</v>
      </c>
      <c r="F20" s="21">
        <f>F16-F18</f>
        <v>0</v>
      </c>
      <c r="G20" s="22" t="s">
        <v>6</v>
      </c>
      <c r="H20" s="21">
        <f>H16-H18</f>
        <v>0</v>
      </c>
    </row>
    <row r="21" ht="18">
      <c r="A21" s="4" t="s">
        <v>12</v>
      </c>
    </row>
    <row r="22" ht="18">
      <c r="A22" s="4" t="s">
        <v>13</v>
      </c>
    </row>
  </sheetData>
  <sheetProtection/>
  <mergeCells count="4">
    <mergeCell ref="B9:C9"/>
    <mergeCell ref="A9:A10"/>
    <mergeCell ref="G9:H9"/>
    <mergeCell ref="D9:F9"/>
  </mergeCells>
  <printOptions horizontalCentered="1"/>
  <pageMargins left="0.3937007874015748" right="0.3937007874015748" top="0.5905511811023623" bottom="0.5905511811023623" header="0.31496062992125984" footer="0.31496062992125984"/>
  <pageSetup fitToHeight="1" fitToWidth="1"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I7" sqref="I7"/>
    </sheetView>
  </sheetViews>
  <sheetFormatPr defaultColWidth="9.140625" defaultRowHeight="15"/>
  <cols>
    <col min="1" max="1" width="18.140625" style="0" bestFit="1" customWidth="1"/>
  </cols>
  <sheetData>
    <row r="1" spans="2:9" ht="15">
      <c r="B1" s="1">
        <v>42036</v>
      </c>
      <c r="C1" s="1">
        <v>42064</v>
      </c>
      <c r="D1" s="1">
        <v>42095</v>
      </c>
      <c r="E1" s="1">
        <v>42125</v>
      </c>
      <c r="F1" s="1">
        <v>42156</v>
      </c>
      <c r="G1" s="1">
        <v>42186</v>
      </c>
      <c r="H1" s="1">
        <v>42217</v>
      </c>
      <c r="I1" s="1">
        <v>42248</v>
      </c>
    </row>
    <row r="2" spans="1:9" ht="15">
      <c r="A2" t="s">
        <v>0</v>
      </c>
      <c r="B2" s="2">
        <v>1614.12</v>
      </c>
      <c r="C2" s="2">
        <v>1614.12</v>
      </c>
      <c r="D2" s="2">
        <v>1659.31</v>
      </c>
      <c r="E2" s="2">
        <v>1786.75</v>
      </c>
      <c r="F2" s="2"/>
      <c r="G2" s="2">
        <v>1836.78</v>
      </c>
      <c r="H2" s="2"/>
      <c r="I2" s="2">
        <v>1836.78</v>
      </c>
    </row>
    <row r="3" spans="1:9" ht="15">
      <c r="A3" t="s">
        <v>1</v>
      </c>
      <c r="B3" s="3"/>
      <c r="C3" s="3"/>
      <c r="D3" s="3"/>
      <c r="E3" s="3">
        <v>90.38</v>
      </c>
      <c r="F3" s="3"/>
      <c r="G3" s="3"/>
      <c r="H3" s="3"/>
      <c r="I3" s="3">
        <v>142.95</v>
      </c>
    </row>
    <row r="4" spans="2:9" ht="15">
      <c r="B4" s="3"/>
      <c r="C4" s="3"/>
      <c r="D4" s="3"/>
      <c r="E4" s="3" t="s">
        <v>4</v>
      </c>
      <c r="F4" s="3"/>
      <c r="G4" s="3"/>
      <c r="H4" s="3"/>
      <c r="I4" s="3"/>
    </row>
    <row r="5" spans="2:9" ht="15">
      <c r="B5" s="3">
        <f aca="true" t="shared" si="0" ref="B5:I5">B3/B2*100</f>
        <v>0</v>
      </c>
      <c r="C5" s="3">
        <f t="shared" si="0"/>
        <v>0</v>
      </c>
      <c r="D5" s="3">
        <f t="shared" si="0"/>
        <v>0</v>
      </c>
      <c r="E5" s="3">
        <f t="shared" si="0"/>
        <v>5.058346159227647</v>
      </c>
      <c r="F5" s="3" t="e">
        <f t="shared" si="0"/>
        <v>#DIV/0!</v>
      </c>
      <c r="G5" s="3">
        <f t="shared" si="0"/>
        <v>0</v>
      </c>
      <c r="H5" s="3" t="e">
        <f t="shared" si="0"/>
        <v>#DIV/0!</v>
      </c>
      <c r="I5" s="3">
        <f t="shared" si="0"/>
        <v>7.782641361513082</v>
      </c>
    </row>
    <row r="6" spans="1:9" ht="15">
      <c r="A6" t="s">
        <v>2</v>
      </c>
      <c r="B6" s="3"/>
      <c r="C6" s="3">
        <v>80.71</v>
      </c>
      <c r="D6" s="3">
        <v>82.97</v>
      </c>
      <c r="E6" s="3">
        <v>89.34</v>
      </c>
      <c r="F6" s="3"/>
      <c r="G6" s="3">
        <v>91.84</v>
      </c>
      <c r="H6" s="3"/>
      <c r="I6" s="3">
        <v>91.84</v>
      </c>
    </row>
    <row r="7" spans="2:9" ht="15">
      <c r="B7" s="3">
        <f>B6/B2*100</f>
        <v>0</v>
      </c>
      <c r="C7" s="3">
        <f aca="true" t="shared" si="1" ref="C7:I7">C6/C2*100</f>
        <v>5.000247813049835</v>
      </c>
      <c r="D7" s="3">
        <f t="shared" si="1"/>
        <v>5.0002711970638405</v>
      </c>
      <c r="E7" s="3">
        <f t="shared" si="1"/>
        <v>5.000139918847069</v>
      </c>
      <c r="F7" s="3" t="e">
        <f t="shared" si="1"/>
        <v>#DIV/0!</v>
      </c>
      <c r="G7" s="3">
        <f t="shared" si="1"/>
        <v>5.000054443101515</v>
      </c>
      <c r="H7" s="3" t="e">
        <f t="shared" si="1"/>
        <v>#DIV/0!</v>
      </c>
      <c r="I7" s="3">
        <f t="shared" si="1"/>
        <v>5.000054443101515</v>
      </c>
    </row>
    <row r="8" spans="1:9" ht="15">
      <c r="A8" t="s">
        <v>3</v>
      </c>
      <c r="B8" s="3"/>
      <c r="C8" s="3">
        <v>21.52</v>
      </c>
      <c r="D8" s="3"/>
      <c r="E8" s="3">
        <v>2.26</v>
      </c>
      <c r="F8" s="3"/>
      <c r="G8" s="3"/>
      <c r="H8" s="3"/>
      <c r="I8" s="3">
        <v>4.82</v>
      </c>
    </row>
    <row r="9" spans="2:9" ht="15">
      <c r="B9" s="3" t="e">
        <f>B8/B6*100</f>
        <v>#DIV/0!</v>
      </c>
      <c r="C9" s="3">
        <f aca="true" t="shared" si="2" ref="C9:I9">C8/C6*100</f>
        <v>26.66336265642424</v>
      </c>
      <c r="D9" s="3">
        <f t="shared" si="2"/>
        <v>0</v>
      </c>
      <c r="E9" s="3">
        <f t="shared" si="2"/>
        <v>2.5296619655249604</v>
      </c>
      <c r="F9" s="3" t="e">
        <f t="shared" si="2"/>
        <v>#DIV/0!</v>
      </c>
      <c r="G9" s="3">
        <f t="shared" si="2"/>
        <v>0</v>
      </c>
      <c r="H9" s="3" t="e">
        <f t="shared" si="2"/>
        <v>#DIV/0!</v>
      </c>
      <c r="I9" s="3">
        <f t="shared" si="2"/>
        <v>5.248257839721254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sandro</dc:creator>
  <cp:keywords/>
  <dc:description/>
  <cp:lastModifiedBy>Imprensa2</cp:lastModifiedBy>
  <cp:lastPrinted>2015-09-30T13:11:53Z</cp:lastPrinted>
  <dcterms:created xsi:type="dcterms:W3CDTF">2015-09-29T17:14:40Z</dcterms:created>
  <dcterms:modified xsi:type="dcterms:W3CDTF">2015-09-30T21:16:23Z</dcterms:modified>
  <cp:category/>
  <cp:version/>
  <cp:contentType/>
  <cp:contentStatus/>
</cp:coreProperties>
</file>